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63" documentId="13_ncr:1_{014B92C9-82EF-4162-994B-58DA059768D0}" xr6:coauthVersionLast="47" xr6:coauthVersionMax="47" xr10:uidLastSave="{342A0D16-A7DB-4973-BC60-0522D601BBAA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<sst xmlns="http://schemas.openxmlformats.org/spreadsheetml/2006/main" count="29" uniqueCount="17">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</sst>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4505</c:v>
                </c:pt>
                <c:pt idx="2">
                  <c:v>4870</c:v>
                </c:pt>
                <c:pt idx="3">
                  <c:v>6169</c:v>
                </c:pt>
                <c:pt idx="4">
                  <c:v>4831</c:v>
                </c:pt>
                <c:pt idx="5">
                  <c:v>7950</c:v>
                </c:pt>
                <c:pt idx="6">
                  <c:v>9889</c:v>
                </c:pt>
                <c:pt idx="7">
                  <c:v>9736</c:v>
                </c:pt>
                <c:pt idx="8">
                  <c:v>19046</c:v>
                </c:pt>
                <c:pt idx="9">
                  <c:v>10311</c:v>
                </c:pt>
                <c:pt idx="10">
                  <c:v>15583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31768</c:v>
                </c:pt>
                <c:pt idx="2">
                  <c:v>29355</c:v>
                </c:pt>
                <c:pt idx="3">
                  <c:v>29790</c:v>
                </c:pt>
                <c:pt idx="4">
                  <c:v>28289</c:v>
                </c:pt>
                <c:pt idx="5">
                  <c:v>25463</c:v>
                </c:pt>
                <c:pt idx="6">
                  <c:v>26229</c:v>
                </c:pt>
                <c:pt idx="7">
                  <c:v>25987</c:v>
                </c:pt>
                <c:pt idx="8">
                  <c:v>26665</c:v>
                </c:pt>
                <c:pt idx="9">
                  <c:v>29703</c:v>
                </c:pt>
                <c:pt idx="10">
                  <c:v>23605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1259.5894049999999</c:v>
                </c:pt>
                <c:pt idx="2">
                  <c:v>1519.5255719999998</c:v>
                </c:pt>
                <c:pt idx="3">
                  <c:v>1996.2909549999999</c:v>
                </c:pt>
                <c:pt idx="4">
                  <c:v>1407.6466429999998</c:v>
                </c:pt>
                <c:pt idx="5">
                  <c:v>2013.7833820000001</c:v>
                </c:pt>
                <c:pt idx="6">
                  <c:v>2265.8544729999994</c:v>
                </c:pt>
                <c:pt idx="7">
                  <c:v>1945.2260529999999</c:v>
                </c:pt>
                <c:pt idx="8">
                  <c:v>5735.223613000001</c:v>
                </c:pt>
                <c:pt idx="9">
                  <c:v>3781.8555149999997</c:v>
                </c:pt>
                <c:pt idx="10">
                  <c:v>3309.5771770000001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11477.550675</c:v>
                </c:pt>
                <c:pt idx="2">
                  <c:v>10573.377891</c:v>
                </c:pt>
                <c:pt idx="3">
                  <c:v>10645.612145999999</c:v>
                </c:pt>
                <c:pt idx="4">
                  <c:v>10006.002135999999</c:v>
                </c:pt>
                <c:pt idx="5">
                  <c:v>9224.7440420000003</c:v>
                </c:pt>
                <c:pt idx="6">
                  <c:v>9656.2933959999991</c:v>
                </c:pt>
                <c:pt idx="7">
                  <c:v>9661.1353910000016</c:v>
                </c:pt>
                <c:pt idx="8">
                  <c:v>10064.917640999998</c:v>
                </c:pt>
                <c:pt idx="9">
                  <c:v>11066.593753000001</c:v>
                </c:pt>
                <c:pt idx="10">
                  <c:v>9050.8591539999998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76" activePane="bottomRight" state="frozen"/>
      <selection activeCell="G16" sqref="G16"/>
      <selection pane="topRight" activeCell="G16" sqref="G16"/>
      <selection pane="bottomLeft" activeCell="G16" sqref="G16"/>
      <selection pane="bottomRight" activeCell="I297" sqref="I297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>
        <v>4505</v>
      </c>
      <c r="C283" s="5">
        <v>31768</v>
      </c>
      <c r="D283" s="6">
        <v>36273</v>
      </c>
      <c r="E283" s="7">
        <v>1259.5894049999999</v>
      </c>
      <c r="F283" s="7">
        <v>11477.550675</v>
      </c>
      <c r="G283" s="7">
        <v>12737.140080000001</v>
      </c>
    </row>
    <row r="284" spans="1:7" x14ac:dyDescent="0.2">
      <c r="A284" s="1">
        <v>45717</v>
      </c>
      <c r="B284" s="16">
        <v>4870</v>
      </c>
      <c r="C284" s="5">
        <v>29355</v>
      </c>
      <c r="D284" s="6">
        <v>34225</v>
      </c>
      <c r="E284" s="7">
        <v>1519.5255719999998</v>
      </c>
      <c r="F284" s="7">
        <v>10573.377891</v>
      </c>
      <c r="G284" s="7">
        <v>12092.903463000001</v>
      </c>
    </row>
    <row r="285" spans="1:7" x14ac:dyDescent="0.2">
      <c r="A285" s="1">
        <v>45748</v>
      </c>
      <c r="B285" s="16">
        <v>6169</v>
      </c>
      <c r="C285" s="5">
        <v>29790</v>
      </c>
      <c r="D285" s="6">
        <v>35959</v>
      </c>
      <c r="E285" s="7">
        <v>1996.2909549999999</v>
      </c>
      <c r="F285" s="7">
        <v>10645.612145999999</v>
      </c>
      <c r="G285" s="7">
        <v>12641.903101</v>
      </c>
    </row>
    <row r="286" spans="1:7" x14ac:dyDescent="0.2">
      <c r="A286" s="1">
        <v>45778</v>
      </c>
      <c r="B286" s="16">
        <v>4831</v>
      </c>
      <c r="C286" s="5">
        <v>28289</v>
      </c>
      <c r="D286" s="6">
        <v>33120</v>
      </c>
      <c r="E286" s="7">
        <v>1407.6466429999998</v>
      </c>
      <c r="F286" s="7">
        <v>10006.002135999999</v>
      </c>
      <c r="G286" s="7">
        <v>11413.648778999999</v>
      </c>
    </row>
    <row r="287" spans="1:7" x14ac:dyDescent="0.2">
      <c r="A287" s="1">
        <v>45809</v>
      </c>
      <c r="B287" s="16">
        <v>7950</v>
      </c>
      <c r="C287" s="5">
        <v>25463</v>
      </c>
      <c r="D287" s="6">
        <v>33413</v>
      </c>
      <c r="E287" s="7">
        <v>2013.7833820000001</v>
      </c>
      <c r="F287" s="7">
        <v>9224.7440420000003</v>
      </c>
      <c r="G287" s="7">
        <v>11238.527424</v>
      </c>
    </row>
    <row r="288" spans="1:7" x14ac:dyDescent="0.2">
      <c r="A288" s="1">
        <v>45839</v>
      </c>
      <c r="B288" s="16">
        <v>9889</v>
      </c>
      <c r="C288" s="5">
        <v>26229</v>
      </c>
      <c r="D288" s="6">
        <v>36118</v>
      </c>
      <c r="E288" s="7">
        <v>2265.8544729999994</v>
      </c>
      <c r="F288" s="7">
        <v>9656.2933959999991</v>
      </c>
      <c r="G288" s="7">
        <v>11922.147868999999</v>
      </c>
    </row>
    <row r="289" spans="1:7" x14ac:dyDescent="0.2">
      <c r="A289" s="1">
        <v>45870</v>
      </c>
      <c r="B289" s="16">
        <v>9736</v>
      </c>
      <c r="C289" s="5">
        <v>25987</v>
      </c>
      <c r="D289" s="6">
        <v>35723</v>
      </c>
      <c r="E289" s="7">
        <v>1945.2260529999999</v>
      </c>
      <c r="F289" s="7">
        <v>9661.1353910000016</v>
      </c>
      <c r="G289" s="7">
        <v>11606.361444000002</v>
      </c>
    </row>
    <row r="290" spans="1:7" x14ac:dyDescent="0.2">
      <c r="A290" s="1">
        <v>45901</v>
      </c>
      <c r="B290" s="16">
        <v>19046</v>
      </c>
      <c r="C290" s="5">
        <v>26665</v>
      </c>
      <c r="D290" s="6">
        <v>45711</v>
      </c>
      <c r="E290" s="7">
        <v>5735.223613000001</v>
      </c>
      <c r="F290" s="7">
        <v>10064.917640999998</v>
      </c>
      <c r="G290" s="7">
        <v>15800.141253999998</v>
      </c>
    </row>
    <row r="291" spans="1:7" x14ac:dyDescent="0.2">
      <c r="A291" s="1">
        <v>45931</v>
      </c>
      <c r="B291" s="16">
        <v>10311</v>
      </c>
      <c r="C291" s="5">
        <v>29703</v>
      </c>
      <c r="D291" s="6">
        <v>40014</v>
      </c>
      <c r="E291" s="7">
        <v>3781.8555149999997</v>
      </c>
      <c r="F291" s="7">
        <v>11066.593753000001</v>
      </c>
      <c r="G291" s="7">
        <v>14848.449268</v>
      </c>
    </row>
    <row r="292" spans="1:7" x14ac:dyDescent="0.2">
      <c r="A292" s="1">
        <v>45962</v>
      </c>
      <c r="B292" s="16">
        <v>15583</v>
      </c>
      <c r="C292" s="5">
        <v>23605</v>
      </c>
      <c r="D292" s="6">
        <v>39188</v>
      </c>
      <c r="E292" s="7">
        <v>3309.5771770000001</v>
      </c>
      <c r="F292" s="7">
        <v>9050.8591539999998</v>
      </c>
      <c r="G292" s="7">
        <v>12360.436331000001</v>
      </c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I21" sqref="I21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4505</v>
      </c>
      <c r="D9" s="32">
        <f>IF($G52&lt;$I$52,"",IF($G52&gt;$I$54,"",VLOOKUP($G52,BD_Unidades!$A$6:$G$296,3)))</f>
        <v>31768</v>
      </c>
      <c r="E9" s="32">
        <f t="shared" si="0"/>
        <v>36273</v>
      </c>
      <c r="F9" s="31">
        <f>IF($G52&lt;$I$52,"",IF($G52&gt;$I$54,"",VLOOKUP($G52,BD_Unidades!$A$6:$G$296,5)))</f>
        <v>1259.5894049999999</v>
      </c>
      <c r="G9" s="32">
        <f>IF($G52&lt;$I$52,"",IF($G52&gt;$I$54,"",VLOOKUP($G52,BD_Unidades!$A$6:$G$296,6)))</f>
        <v>11477.550675</v>
      </c>
      <c r="H9" s="32">
        <f t="shared" si="1"/>
        <v>12737.140080000001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4870</v>
      </c>
      <c r="D10" s="32">
        <f>IF($G53&lt;$I$52,"",IF($G53&gt;$I$54,"",VLOOKUP($G53,BD_Unidades!$A$6:$G$296,3)))</f>
        <v>29355</v>
      </c>
      <c r="E10" s="32">
        <f t="shared" si="0"/>
        <v>34225</v>
      </c>
      <c r="F10" s="31">
        <f>IF($G53&lt;$I$52,"",IF($G53&gt;$I$54,"",VLOOKUP($G53,BD_Unidades!$A$6:$G$296,5)))</f>
        <v>1519.5255719999998</v>
      </c>
      <c r="G10" s="32">
        <f>IF($G53&lt;$I$52,"",IF($G53&gt;$I$54,"",VLOOKUP($G53,BD_Unidades!$A$6:$G$296,6)))</f>
        <v>10573.377891</v>
      </c>
      <c r="H10" s="32">
        <f t="shared" si="1"/>
        <v>12092.903463000001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6169</v>
      </c>
      <c r="D11" s="32">
        <f>IF($G54&lt;$I$52,"",IF($G54&gt;$I$54,"",VLOOKUP($G54,BD_Unidades!$A$6:$G$296,3)))</f>
        <v>29790</v>
      </c>
      <c r="E11" s="32">
        <f t="shared" si="0"/>
        <v>35959</v>
      </c>
      <c r="F11" s="31">
        <f>IF($G54&lt;$I$52,"",IF($G54&gt;$I$54,"",VLOOKUP($G54,BD_Unidades!$A$6:$G$296,5)))</f>
        <v>1996.2909549999999</v>
      </c>
      <c r="G11" s="32">
        <f>IF($G54&lt;$I$52,"",IF($G54&gt;$I$54,"",VLOOKUP($G54,BD_Unidades!$A$6:$G$296,6)))</f>
        <v>10645.612145999999</v>
      </c>
      <c r="H11" s="32">
        <f t="shared" si="1"/>
        <v>12641.903101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4831</v>
      </c>
      <c r="D12" s="32">
        <f>IF($G55&lt;$I$52,"",IF($G55&gt;$I$54,"",VLOOKUP($G55,BD_Unidades!$A$6:$G$296,3)))</f>
        <v>28289</v>
      </c>
      <c r="E12" s="32">
        <f t="shared" si="0"/>
        <v>33120</v>
      </c>
      <c r="F12" s="31">
        <f>IF($G55&lt;$I$52,"",IF($G55&gt;$I$54,"",VLOOKUP($G55,BD_Unidades!$A$6:$G$296,5)))</f>
        <v>1407.6466429999998</v>
      </c>
      <c r="G12" s="32">
        <f>IF($G55&lt;$I$52,"",IF($G55&gt;$I$54,"",VLOOKUP($G55,BD_Unidades!$A$6:$G$296,6)))</f>
        <v>10006.002135999999</v>
      </c>
      <c r="H12" s="32">
        <f t="shared" si="1"/>
        <v>11413.648778999999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7950</v>
      </c>
      <c r="D13" s="32">
        <f>IF($G56&lt;$I$52,"",IF($G56&gt;$I$54,"",VLOOKUP($G56,BD_Unidades!$A$6:$G$296,3)))</f>
        <v>25463</v>
      </c>
      <c r="E13" s="32">
        <f t="shared" si="0"/>
        <v>33413</v>
      </c>
      <c r="F13" s="31">
        <f>IF($G56&lt;$I$52,"",IF($G56&gt;$I$54,"",VLOOKUP($G56,BD_Unidades!$A$6:$G$296,5)))</f>
        <v>2013.7833820000001</v>
      </c>
      <c r="G13" s="32">
        <f>IF($G56&lt;$I$52,"",IF($G56&gt;$I$54,"",VLOOKUP($G56,BD_Unidades!$A$6:$G$296,6)))</f>
        <v>9224.7440420000003</v>
      </c>
      <c r="H13" s="32">
        <f t="shared" si="1"/>
        <v>11238.527424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9889</v>
      </c>
      <c r="D14" s="32">
        <f>IF($G57&lt;$I$52,"",IF($G57&gt;$I$54,"",VLOOKUP($G57,BD_Unidades!$A$6:$G$296,3)))</f>
        <v>26229</v>
      </c>
      <c r="E14" s="32">
        <f t="shared" ref="E14:E19" si="2">C14+D14</f>
        <v>36118</v>
      </c>
      <c r="F14" s="31">
        <f>IF($G57&lt;$I$52,"",IF($G57&gt;$I$54,"",VLOOKUP($G57,BD_Unidades!$A$6:$G$296,5)))</f>
        <v>2265.8544729999994</v>
      </c>
      <c r="G14" s="32">
        <f>IF($G57&lt;$I$52,"",IF($G57&gt;$I$54,"",VLOOKUP($G57,BD_Unidades!$A$6:$G$296,6)))</f>
        <v>9656.2933959999991</v>
      </c>
      <c r="H14" s="32">
        <f t="shared" ref="H14:H19" si="3">F14+G14</f>
        <v>11922.147868999999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9736</v>
      </c>
      <c r="D15" s="32">
        <f>IF($G58&lt;$I$52,"",IF($G58&gt;$I$54,"",VLOOKUP($G58,BD_Unidades!$A$6:$G$296,3)))</f>
        <v>25987</v>
      </c>
      <c r="E15" s="32">
        <f t="shared" si="2"/>
        <v>35723</v>
      </c>
      <c r="F15" s="31">
        <f>IF($G58&lt;$I$52,"",IF($G58&gt;$I$54,"",VLOOKUP($G58,BD_Unidades!$A$6:$G$296,5)))</f>
        <v>1945.2260529999999</v>
      </c>
      <c r="G15" s="32">
        <f>IF($G58&lt;$I$52,"",IF($G58&gt;$I$54,"",VLOOKUP($G58,BD_Unidades!$A$6:$G$296,6)))</f>
        <v>9661.1353910000016</v>
      </c>
      <c r="H15" s="32">
        <f t="shared" si="3"/>
        <v>11606.361444000002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19046</v>
      </c>
      <c r="D16" s="32">
        <f>IF($G59&lt;$I$52,"",IF($G59&gt;$I$54,"",VLOOKUP($G59,BD_Unidades!$A$6:$G$296,3)))</f>
        <v>26665</v>
      </c>
      <c r="E16" s="32">
        <f t="shared" si="2"/>
        <v>45711</v>
      </c>
      <c r="F16" s="31">
        <f>IF($G59&lt;$I$52,"",IF($G59&gt;$I$54,"",VLOOKUP($G59,BD_Unidades!$A$6:$G$296,5)))</f>
        <v>5735.223613000001</v>
      </c>
      <c r="G16" s="32">
        <f>IF($G59&lt;$I$52,"",IF($G59&gt;$I$54,"",VLOOKUP($G59,BD_Unidades!$A$6:$G$296,6)))</f>
        <v>10064.917640999998</v>
      </c>
      <c r="H16" s="32">
        <f t="shared" si="3"/>
        <v>15800.141253999998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10311</v>
      </c>
      <c r="D17" s="32">
        <f>IF($G60&lt;$I$52,"",IF($G60&gt;$I$54,"",VLOOKUP($G60,BD_Unidades!$A$6:$G$296,3)))</f>
        <v>29703</v>
      </c>
      <c r="E17" s="32">
        <f t="shared" si="2"/>
        <v>40014</v>
      </c>
      <c r="F17" s="31">
        <f>IF($G60&lt;$I$52,"",IF($G60&gt;$I$54,"",VLOOKUP($G60,BD_Unidades!$A$6:$G$296,5)))</f>
        <v>3781.8555149999997</v>
      </c>
      <c r="G17" s="32">
        <f>IF($G60&lt;$I$52,"",IF($G60&gt;$I$54,"",VLOOKUP($G60,BD_Unidades!$A$6:$G$296,6)))</f>
        <v>11066.593753000001</v>
      </c>
      <c r="H17" s="32">
        <f t="shared" si="3"/>
        <v>14848.449268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15583</v>
      </c>
      <c r="D18" s="32">
        <f>IF($G61&lt;$I$52,"",IF($G61&gt;$I$54,"",VLOOKUP($G61,BD_Unidades!$A$6:$G$296,3)))</f>
        <v>23605</v>
      </c>
      <c r="E18" s="32">
        <f t="shared" si="2"/>
        <v>39188</v>
      </c>
      <c r="F18" s="31">
        <f>IF($G61&lt;$I$52,"",IF($G61&gt;$I$54,"",VLOOKUP($G61,BD_Unidades!$A$6:$G$296,5)))</f>
        <v>3309.5771770000001</v>
      </c>
      <c r="G18" s="32">
        <f>IF($G61&lt;$I$52,"",IF($G61&gt;$I$54,"",VLOOKUP($G61,BD_Unidades!$A$6:$G$296,6)))</f>
        <v>9050.8591539999998</v>
      </c>
      <c r="H18" s="32">
        <f t="shared" si="3"/>
        <v>12360.436331000001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96630</v>
      </c>
      <c r="D20" s="53">
        <f t="shared" si="4"/>
        <v>311643</v>
      </c>
      <c r="E20" s="53">
        <f t="shared" si="4"/>
        <v>408273</v>
      </c>
      <c r="F20" s="53">
        <f t="shared" si="4"/>
        <v>26159.788347999998</v>
      </c>
      <c r="G20" s="53">
        <f t="shared" si="4"/>
        <v>113981.068088</v>
      </c>
      <c r="H20" s="54">
        <f t="shared" si="4"/>
        <v>140140.85643599997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b07535c1fc6d56d232fdb86a4442a672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02128145fc95d6a480f9f510e3b1cc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31B7BFE5-6EC2-4301-9C55-E5112F61A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33EE2-9D73-41AD-9F2D-144EFFD8432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ce50f6f7-abf6-49b9-b4c9-2ea63774b93b"/>
    <ds:schemaRef ds:uri="f4bcf983-2136-4c42-9108-b73acbb23e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2026-01-05T16:40:22Z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